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<sst xmlns="http://schemas.openxmlformats.org/spreadsheetml/2006/main" count="82" uniqueCount="54">
  <si>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č.</t>
  </si>
  <si>
    <t>Položka</t>
  </si>
  <si>
    <t>Počet</t>
  </si>
  <si>
    <t>MJ</t>
  </si>
  <si>
    <t>Výdaje v Kč bez DPH</t>
  </si>
  <si>
    <t>Kč/MJ</t>
  </si>
  <si>
    <t>osvětlovací soustava</t>
  </si>
  <si>
    <t>ks</t>
  </si>
  <si>
    <t xml:space="preserve">Svítidlo LED 50W 2700K 6000lm </t>
  </si>
  <si>
    <t>Výložník rovný na sloup ČEZ 1,5 m</t>
  </si>
  <si>
    <t>Kabel CYKY 3X1,5</t>
  </si>
  <si>
    <t>m</t>
  </si>
  <si>
    <t>Redukce na stožáry</t>
  </si>
  <si>
    <t xml:space="preserve">Proudová svorka odbočná 25/16-1,5/6 </t>
  </si>
  <si>
    <t>Pojistka LED svítidla</t>
  </si>
  <si>
    <t>Spojovací a podružný materiál Bandimex(set)</t>
  </si>
  <si>
    <t>Demontáž svítidel vč. kabelu a svorek</t>
  </si>
  <si>
    <t>Montáž svítidel LED</t>
  </si>
  <si>
    <t>Montáž výložník UDŠ 1,5 m</t>
  </si>
  <si>
    <t>Montáž výložník UDŠ 0,5m</t>
  </si>
  <si>
    <t>Montáž CYKY 3 x 1,5</t>
  </si>
  <si>
    <t>Montáž redukce</t>
  </si>
  <si>
    <t>Montáž proudová svorka</t>
  </si>
  <si>
    <t>Montáž jištění svítidla</t>
  </si>
  <si>
    <t>Ukonč. do 3x2,5</t>
  </si>
  <si>
    <t xml:space="preserve">Odvoz a uložení </t>
  </si>
  <si>
    <t>Pronájem plošiny</t>
  </si>
  <si>
    <t>hod.</t>
  </si>
  <si>
    <t>Revize el. zařízení</t>
  </si>
  <si>
    <t>kpl.</t>
  </si>
  <si>
    <t>Měření osvětlení dle ČSN 13 201-4</t>
  </si>
  <si>
    <t>Tech. dozor</t>
  </si>
  <si>
    <t>∑</t>
  </si>
  <si>
    <t>Rekapitulace</t>
  </si>
  <si>
    <t>podíl</t>
  </si>
  <si>
    <t>bez DPH</t>
  </si>
  <si>
    <t>s DPH</t>
  </si>
  <si>
    <t>Celkové výdaje</t>
  </si>
  <si>
    <t>tis. Kč</t>
  </si>
  <si>
    <t>z toho způsobilé výdaje</t>
  </si>
  <si>
    <t>z toho nezpůsobilé výdaje</t>
  </si>
  <si>
    <t>Způsobilé výdaje</t>
  </si>
  <si>
    <t>z toho výdaje na osvětlovací soustavu</t>
  </si>
  <si>
    <t>z toho výdaje na řídící soustavu</t>
  </si>
  <si>
    <t>Listopad 2017</t>
  </si>
  <si>
    <t>Zpracoval:</t>
  </si>
  <si>
    <t>Datum:</t>
  </si>
  <si>
    <t>Svítidlo LED 31W 2700K 4000lm</t>
  </si>
  <si>
    <t>Sadové  LED Svítidlo 40W 3000K 4000lm</t>
  </si>
  <si>
    <t>Výložník rovný na sloup ČEZ 0,5 m</t>
  </si>
  <si>
    <t>Výdaje v Kč vč. 21% DPH</t>
  </si>
  <si>
    <t>Položkový rozpočet k "Výměna světel veřejného osvětlení v obci Doubrava"</t>
  </si>
  <si>
    <t>Označení na sloupy</t>
  </si>
  <si>
    <t>Svítidlo LED na přechod 47W 4000K 6000lm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</si>
</sst>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[$-405]General"/>
    <numFmt numFmtId="166" formatCode="[$-405]#,##0.00"/>
    <numFmt numFmtId="167" formatCode="_-* #,##0.00&quot; Kč&quot;_-;\-* #,##0.00&quot; Kč&quot;_-;_-* \-??&quot; Kč&quot;_-;_-@_-"/>
    <numFmt numFmtId="168" formatCode="[$]@"/>
    <numFmt numFmtId="169" formatCode="[$-405]0.00"/>
    <numFmt numFmtId="170" formatCode="\ #,##0.00\ [$Kč-405]\ ;\-#,##0.00\ [$Kč-405]\ ;&quot; -&quot;#\ [$Kč-405]\ ;\ @\ "/>
    <numFmt numFmtId="171" formatCode="0.0"/>
    <numFmt numFmtId="172" formatCode="[$-405]0%"/>
    <numFmt numFmtId="173" formatCode="[$-405]0.00%"/>
    <numFmt numFmtId="174" formatCode="[$-405]mmm\.yy"/>
  </numFmts>
  <fonts count="46">
    <font>
      <sz val="11"/>
      <color rgb="FF000000"/>
      <name val="Arial"/>
      <family val="2"/>
    </font>
    <font>
      <sz val="10"/>
      <color indexed="55"/>
      <name val="Arial"/>
      <family val="2"/>
    </font>
    <font>
      <sz val="10"/>
      <name val="Arial"/>
      <family val="0"/>
    </font>
    <font>
      <sz val="11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1"/>
      <color indexed="55"/>
      <name val="Calibri"/>
      <family val="2"/>
    </font>
    <font>
      <b/>
      <i/>
      <sz val="16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8"/>
      <color indexed="54"/>
      <name val="Cambria"/>
      <family val="2"/>
    </font>
    <font>
      <sz val="10"/>
      <color indexed="52"/>
      <name val="Arial"/>
      <family val="2"/>
    </font>
    <font>
      <sz val="10"/>
      <color indexed="44"/>
      <name val="Arial"/>
      <family val="2"/>
    </font>
    <font>
      <b/>
      <i/>
      <u val="single"/>
      <sz val="11"/>
      <color indexed="55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sz val="10"/>
      <color indexed="54"/>
      <name val="Arial"/>
      <family val="2"/>
    </font>
    <font>
      <b/>
      <sz val="10"/>
      <color indexed="44"/>
      <name val="Arial"/>
      <family val="2"/>
    </font>
    <font>
      <i/>
      <sz val="10"/>
      <color indexed="15"/>
      <name val="Arial"/>
      <family val="2"/>
    </font>
    <font>
      <b/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DEDED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165" fontId="27" fillId="0" borderId="0">
      <alignment/>
      <protection/>
    </xf>
    <xf numFmtId="0" fontId="28" fillId="0" borderId="0">
      <alignment horizontal="center" textRotation="90"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7" fontId="0" fillId="0" borderId="0" applyBorder="0" applyProtection="0">
      <alignment/>
    </xf>
    <xf numFmtId="42" fontId="2" fillId="0" borderId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172" fontId="27" fillId="0" borderId="0">
      <alignment/>
      <protection/>
    </xf>
    <xf numFmtId="0" fontId="36" fillId="0" borderId="7" applyNumberFormat="0" applyFill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5" fontId="27" fillId="0" borderId="0" xfId="36">
      <alignment/>
      <protection/>
    </xf>
    <xf numFmtId="165" fontId="44" fillId="33" borderId="10" xfId="36" applyFont="1" applyFill="1" applyBorder="1" applyAlignment="1">
      <alignment horizontal="center"/>
      <protection/>
    </xf>
    <xf numFmtId="165" fontId="27" fillId="0" borderId="11" xfId="36" applyBorder="1">
      <alignment/>
      <protection/>
    </xf>
    <xf numFmtId="165" fontId="27" fillId="0" borderId="12" xfId="36" applyFont="1" applyBorder="1">
      <alignment/>
      <protection/>
    </xf>
    <xf numFmtId="165" fontId="27" fillId="0" borderId="13" xfId="36" applyBorder="1">
      <alignment/>
      <protection/>
    </xf>
    <xf numFmtId="165" fontId="27" fillId="0" borderId="14" xfId="36" applyFont="1" applyBorder="1">
      <alignment/>
      <protection/>
    </xf>
    <xf numFmtId="166" fontId="27" fillId="34" borderId="14" xfId="36" applyNumberFormat="1" applyFill="1" applyBorder="1">
      <alignment/>
      <protection/>
    </xf>
    <xf numFmtId="166" fontId="27" fillId="0" borderId="14" xfId="36" applyNumberFormat="1" applyBorder="1">
      <alignment/>
      <protection/>
    </xf>
    <xf numFmtId="166" fontId="27" fillId="0" borderId="12" xfId="36" applyNumberFormat="1" applyBorder="1">
      <alignment/>
      <protection/>
    </xf>
    <xf numFmtId="167" fontId="27" fillId="0" borderId="0" xfId="40" applyFont="1" applyBorder="1" applyAlignment="1" applyProtection="1">
      <alignment/>
      <protection/>
    </xf>
    <xf numFmtId="165" fontId="27" fillId="0" borderId="15" xfId="36" applyFont="1" applyBorder="1">
      <alignment/>
      <protection/>
    </xf>
    <xf numFmtId="165" fontId="27" fillId="0" borderId="16" xfId="36" applyBorder="1">
      <alignment/>
      <protection/>
    </xf>
    <xf numFmtId="165" fontId="27" fillId="0" borderId="17" xfId="36" applyFont="1" applyBorder="1">
      <alignment/>
      <protection/>
    </xf>
    <xf numFmtId="166" fontId="27" fillId="34" borderId="17" xfId="36" applyNumberFormat="1" applyFill="1" applyBorder="1">
      <alignment/>
      <protection/>
    </xf>
    <xf numFmtId="166" fontId="27" fillId="0" borderId="17" xfId="36" applyNumberFormat="1" applyBorder="1">
      <alignment/>
      <protection/>
    </xf>
    <xf numFmtId="166" fontId="27" fillId="0" borderId="15" xfId="36" applyNumberFormat="1" applyBorder="1">
      <alignment/>
      <protection/>
    </xf>
    <xf numFmtId="168" fontId="27" fillId="0" borderId="0" xfId="36" applyNumberFormat="1">
      <alignment/>
      <protection/>
    </xf>
    <xf numFmtId="165" fontId="27" fillId="0" borderId="18" xfId="36" applyBorder="1">
      <alignment/>
      <protection/>
    </xf>
    <xf numFmtId="169" fontId="27" fillId="0" borderId="17" xfId="36" applyNumberFormat="1" applyBorder="1">
      <alignment/>
      <protection/>
    </xf>
    <xf numFmtId="169" fontId="27" fillId="0" borderId="15" xfId="36" applyNumberFormat="1" applyBorder="1">
      <alignment/>
      <protection/>
    </xf>
    <xf numFmtId="170" fontId="44" fillId="0" borderId="19" xfId="36" applyNumberFormat="1" applyFont="1" applyBorder="1">
      <alignment/>
      <protection/>
    </xf>
    <xf numFmtId="170" fontId="44" fillId="0" borderId="20" xfId="36" applyNumberFormat="1" applyFont="1" applyBorder="1">
      <alignment/>
      <protection/>
    </xf>
    <xf numFmtId="170" fontId="44" fillId="0" borderId="21" xfId="36" applyNumberFormat="1" applyFont="1" applyBorder="1">
      <alignment/>
      <protection/>
    </xf>
    <xf numFmtId="170" fontId="44" fillId="0" borderId="22" xfId="36" applyNumberFormat="1" applyFont="1" applyBorder="1">
      <alignment/>
      <protection/>
    </xf>
    <xf numFmtId="165" fontId="27" fillId="33" borderId="17" xfId="36" applyFill="1" applyBorder="1">
      <alignment/>
      <protection/>
    </xf>
    <xf numFmtId="165" fontId="44" fillId="33" borderId="17" xfId="36" applyFont="1" applyFill="1" applyBorder="1">
      <alignment/>
      <protection/>
    </xf>
    <xf numFmtId="171" fontId="27" fillId="0" borderId="17" xfId="36" applyNumberFormat="1" applyBorder="1">
      <alignment/>
      <protection/>
    </xf>
    <xf numFmtId="173" fontId="27" fillId="0" borderId="17" xfId="49" applyNumberFormat="1" applyFont="1" applyBorder="1" applyAlignment="1" applyProtection="1">
      <alignment/>
      <protection/>
    </xf>
    <xf numFmtId="174" fontId="27" fillId="0" borderId="0" xfId="36" applyNumberFormat="1">
      <alignment/>
      <protection/>
    </xf>
    <xf numFmtId="168" fontId="27" fillId="0" borderId="0" xfId="36" applyNumberFormat="1" applyFont="1" applyAlignment="1">
      <alignment horizontal="left"/>
      <protection/>
    </xf>
    <xf numFmtId="2" fontId="27" fillId="0" borderId="0" xfId="36" applyNumberFormat="1">
      <alignment/>
      <protection/>
    </xf>
    <xf numFmtId="166" fontId="44" fillId="0" borderId="20" xfId="36" applyNumberFormat="1" applyFont="1" applyBorder="1">
      <alignment/>
      <protection/>
    </xf>
    <xf numFmtId="0" fontId="0" fillId="0" borderId="17" xfId="0" applyBorder="1" applyAlignment="1">
      <alignment/>
    </xf>
    <xf numFmtId="165" fontId="44" fillId="33" borderId="23" xfId="36" applyFont="1" applyFill="1" applyBorder="1" applyAlignment="1">
      <alignment horizontal="center"/>
      <protection/>
    </xf>
    <xf numFmtId="165" fontId="44" fillId="33" borderId="24" xfId="36" applyFont="1" applyFill="1" applyBorder="1" applyAlignment="1">
      <alignment horizontal="center"/>
      <protection/>
    </xf>
    <xf numFmtId="165" fontId="44" fillId="33" borderId="25" xfId="36" applyFont="1" applyFill="1" applyBorder="1" applyAlignment="1">
      <alignment horizontal="center" wrapText="1"/>
      <protection/>
    </xf>
    <xf numFmtId="165" fontId="44" fillId="33" borderId="26" xfId="36" applyFont="1" applyFill="1" applyBorder="1" applyAlignment="1">
      <alignment horizontal="center" wrapText="1"/>
      <protection/>
    </xf>
    <xf numFmtId="165" fontId="45" fillId="0" borderId="0" xfId="36" applyFont="1" applyBorder="1" applyAlignment="1">
      <alignment horizontal="center"/>
      <protection/>
    </xf>
    <xf numFmtId="165" fontId="44" fillId="33" borderId="27" xfId="36" applyFont="1" applyFill="1" applyBorder="1" applyAlignment="1">
      <alignment horizontal="center"/>
      <protection/>
    </xf>
    <xf numFmtId="165" fontId="44" fillId="33" borderId="28" xfId="36" applyFont="1" applyFill="1" applyBorder="1" applyAlignment="1">
      <alignment horizontal="center" wrapText="1"/>
      <protection/>
    </xf>
    <xf numFmtId="165" fontId="44" fillId="33" borderId="29" xfId="36" applyFont="1" applyFill="1" applyBorder="1" applyAlignment="1">
      <alignment horizontal="center" wrapText="1"/>
      <protection/>
    </xf>
    <xf numFmtId="165" fontId="44" fillId="33" borderId="30" xfId="36" applyFont="1" applyFill="1" applyBorder="1" applyAlignment="1">
      <alignment horizontal="center" wrapText="1"/>
      <protection/>
    </xf>
    <xf numFmtId="165" fontId="44" fillId="33" borderId="22" xfId="36" applyFont="1" applyFill="1" applyBorder="1" applyAlignment="1">
      <alignment horizontal="center"/>
      <protection/>
    </xf>
    <xf numFmtId="165" fontId="44" fillId="33" borderId="20" xfId="36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esult" xfId="51"/>
    <cellStyle name="Result2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="80" zoomScaleNormal="80" workbookViewId="0" topLeftCell="A1">
      <selection activeCell="C27" sqref="C27"/>
    </sheetView>
  </sheetViews>
  <sheetFormatPr defaultColWidth="8.125" defaultRowHeight="14.25"/>
  <cols>
    <col min="1" max="1" width="1.4921875" style="1" customWidth="1"/>
    <col min="2" max="2" width="3.75390625" style="1" customWidth="1"/>
    <col min="3" max="3" width="50.50390625" style="1" customWidth="1"/>
    <col min="4" max="4" width="8.125" style="1" customWidth="1"/>
    <col min="5" max="5" width="9.50390625" style="1" customWidth="1"/>
    <col min="6" max="6" width="8.625" style="1" customWidth="1"/>
    <col min="7" max="7" width="14.375" style="1" customWidth="1"/>
    <col min="8" max="8" width="22.375" style="1" customWidth="1"/>
    <col min="9" max="11" width="8.125" style="1" customWidth="1"/>
    <col min="12" max="12" width="10.375" style="1" customWidth="1"/>
    <col min="13" max="13" width="12.125" style="1" customWidth="1"/>
    <col min="14" max="14" width="8.125" style="1" customWidth="1"/>
    <col min="15" max="15" width="14.375" style="1" customWidth="1"/>
    <col min="16" max="16" width="18.875" style="1" customWidth="1"/>
    <col min="17" max="16384" width="8.125" style="1" customWidth="1"/>
  </cols>
  <sheetData>
    <row r="1" spans="2:8" ht="15.75">
      <c r="B1" s="38" t="s">
        <v>51</v>
      </c>
      <c r="C1" s="38"/>
      <c r="D1" s="38"/>
      <c r="E1" s="38"/>
      <c r="F1" s="38"/>
      <c r="G1" s="38"/>
      <c r="H1" s="38"/>
    </row>
    <row r="2" ht="15.75" thickBot="1"/>
    <row r="3" spans="2:8" ht="15" customHeight="1" thickBot="1">
      <c r="B3" s="39" t="s">
        <v>0</v>
      </c>
      <c r="C3" s="40" t="s">
        <v>1</v>
      </c>
      <c r="D3" s="41" t="s">
        <v>2</v>
      </c>
      <c r="E3" s="42" t="s">
        <v>3</v>
      </c>
      <c r="F3" s="34" t="s">
        <v>4</v>
      </c>
      <c r="G3" s="35"/>
      <c r="H3" s="2" t="s">
        <v>50</v>
      </c>
    </row>
    <row r="4" spans="2:8" ht="15.75" thickBot="1">
      <c r="B4" s="39"/>
      <c r="C4" s="40"/>
      <c r="D4" s="41"/>
      <c r="E4" s="42"/>
      <c r="F4" s="43" t="s">
        <v>5</v>
      </c>
      <c r="G4" s="36" t="s">
        <v>6</v>
      </c>
      <c r="H4" s="44"/>
    </row>
    <row r="5" spans="2:8" ht="42.75" customHeight="1" thickBot="1">
      <c r="B5" s="39"/>
      <c r="C5" s="40"/>
      <c r="D5" s="41"/>
      <c r="E5" s="42"/>
      <c r="F5" s="43"/>
      <c r="G5" s="37"/>
      <c r="H5" s="44"/>
    </row>
    <row r="6" spans="2:15" ht="15">
      <c r="B6" s="3">
        <v>1</v>
      </c>
      <c r="C6" s="4" t="s">
        <v>47</v>
      </c>
      <c r="D6" s="5">
        <v>375</v>
      </c>
      <c r="E6" s="6" t="s">
        <v>7</v>
      </c>
      <c r="F6" s="7"/>
      <c r="G6" s="8">
        <f aca="true" t="shared" si="0" ref="G6:G23">D6*F6</f>
        <v>0</v>
      </c>
      <c r="H6" s="9">
        <f aca="true" t="shared" si="1" ref="H6:H31">G6*1.21</f>
        <v>0</v>
      </c>
      <c r="L6" s="10"/>
      <c r="M6" s="10"/>
      <c r="O6" s="10"/>
    </row>
    <row r="7" spans="2:15" ht="15">
      <c r="B7" s="3">
        <v>2</v>
      </c>
      <c r="C7" s="4" t="s">
        <v>8</v>
      </c>
      <c r="D7" s="5">
        <v>8</v>
      </c>
      <c r="E7" s="6" t="s">
        <v>7</v>
      </c>
      <c r="F7" s="7"/>
      <c r="G7" s="8">
        <f t="shared" si="0"/>
        <v>0</v>
      </c>
      <c r="H7" s="9">
        <f t="shared" si="1"/>
        <v>0</v>
      </c>
      <c r="L7" s="10"/>
      <c r="M7" s="10"/>
      <c r="O7" s="10"/>
    </row>
    <row r="8" spans="2:15" ht="15">
      <c r="B8" s="3">
        <v>3</v>
      </c>
      <c r="C8" s="4" t="s">
        <v>48</v>
      </c>
      <c r="D8" s="5">
        <v>14</v>
      </c>
      <c r="E8" s="6" t="s">
        <v>7</v>
      </c>
      <c r="F8" s="7"/>
      <c r="G8" s="8">
        <f t="shared" si="0"/>
        <v>0</v>
      </c>
      <c r="H8" s="9">
        <f t="shared" si="1"/>
        <v>0</v>
      </c>
      <c r="L8" s="10"/>
      <c r="M8" s="10"/>
      <c r="O8" s="10"/>
    </row>
    <row r="9" spans="2:15" ht="15">
      <c r="B9" s="3">
        <v>4</v>
      </c>
      <c r="C9" s="11" t="s">
        <v>9</v>
      </c>
      <c r="D9" s="12">
        <v>275</v>
      </c>
      <c r="E9" s="13" t="s">
        <v>7</v>
      </c>
      <c r="F9" s="14"/>
      <c r="G9" s="15">
        <f t="shared" si="0"/>
        <v>0</v>
      </c>
      <c r="H9" s="16">
        <f t="shared" si="1"/>
        <v>0</v>
      </c>
      <c r="L9" s="10"/>
      <c r="M9" s="10"/>
      <c r="O9" s="10"/>
    </row>
    <row r="10" spans="2:15" ht="15">
      <c r="B10" s="3">
        <v>5</v>
      </c>
      <c r="C10" s="11" t="s">
        <v>49</v>
      </c>
      <c r="D10" s="12">
        <v>58</v>
      </c>
      <c r="E10" s="13" t="s">
        <v>7</v>
      </c>
      <c r="F10" s="14"/>
      <c r="G10" s="15">
        <f t="shared" si="0"/>
        <v>0</v>
      </c>
      <c r="H10" s="16">
        <f t="shared" si="1"/>
        <v>0</v>
      </c>
      <c r="L10" s="10"/>
      <c r="M10" s="10"/>
      <c r="O10" s="10"/>
    </row>
    <row r="11" spans="2:15" ht="15">
      <c r="B11" s="3">
        <v>6</v>
      </c>
      <c r="C11" s="11" t="s">
        <v>53</v>
      </c>
      <c r="D11" s="12">
        <v>2</v>
      </c>
      <c r="E11" s="13" t="s">
        <v>7</v>
      </c>
      <c r="F11" s="14"/>
      <c r="G11" s="15">
        <f t="shared" si="0"/>
        <v>0</v>
      </c>
      <c r="H11" s="16">
        <f t="shared" si="1"/>
        <v>0</v>
      </c>
      <c r="L11" s="10"/>
      <c r="M11" s="10"/>
      <c r="O11" s="10"/>
    </row>
    <row r="12" spans="2:15" ht="15">
      <c r="B12" s="3">
        <v>7</v>
      </c>
      <c r="C12" s="11" t="s">
        <v>10</v>
      </c>
      <c r="D12" s="12">
        <v>1300</v>
      </c>
      <c r="E12" s="13" t="s">
        <v>11</v>
      </c>
      <c r="F12" s="14"/>
      <c r="G12" s="15">
        <f t="shared" si="0"/>
        <v>0</v>
      </c>
      <c r="H12" s="16">
        <f t="shared" si="1"/>
        <v>0</v>
      </c>
      <c r="L12" s="10"/>
      <c r="M12" s="10"/>
      <c r="O12" s="10"/>
    </row>
    <row r="13" spans="2:15" ht="15">
      <c r="B13" s="3">
        <v>8</v>
      </c>
      <c r="C13" s="11" t="s">
        <v>12</v>
      </c>
      <c r="D13" s="12">
        <v>12</v>
      </c>
      <c r="E13" s="13" t="s">
        <v>7</v>
      </c>
      <c r="F13" s="14"/>
      <c r="G13" s="15">
        <f t="shared" si="0"/>
        <v>0</v>
      </c>
      <c r="H13" s="16">
        <f t="shared" si="1"/>
        <v>0</v>
      </c>
      <c r="L13" s="10"/>
      <c r="M13" s="10"/>
      <c r="O13" s="10"/>
    </row>
    <row r="14" spans="2:15" ht="15">
      <c r="B14" s="3">
        <v>9</v>
      </c>
      <c r="C14" s="11" t="s">
        <v>13</v>
      </c>
      <c r="D14" s="12">
        <v>770</v>
      </c>
      <c r="E14" s="13" t="s">
        <v>7</v>
      </c>
      <c r="F14" s="14"/>
      <c r="G14" s="15">
        <f t="shared" si="0"/>
        <v>0</v>
      </c>
      <c r="H14" s="16">
        <f t="shared" si="1"/>
        <v>0</v>
      </c>
      <c r="L14" s="10"/>
      <c r="M14" s="10"/>
      <c r="O14" s="10"/>
    </row>
    <row r="15" spans="2:15" ht="15">
      <c r="B15" s="3">
        <v>10</v>
      </c>
      <c r="C15" s="11" t="s">
        <v>14</v>
      </c>
      <c r="D15" s="12">
        <v>383</v>
      </c>
      <c r="E15" s="13" t="s">
        <v>7</v>
      </c>
      <c r="F15" s="14"/>
      <c r="G15" s="15">
        <f t="shared" si="0"/>
        <v>0</v>
      </c>
      <c r="H15" s="16">
        <f t="shared" si="1"/>
        <v>0</v>
      </c>
      <c r="N15" s="17"/>
      <c r="O15" s="10"/>
    </row>
    <row r="16" spans="2:8" ht="15">
      <c r="B16" s="3">
        <v>11</v>
      </c>
      <c r="C16" s="11" t="s">
        <v>15</v>
      </c>
      <c r="D16" s="12">
        <v>383</v>
      </c>
      <c r="E16" s="13" t="s">
        <v>7</v>
      </c>
      <c r="F16" s="14"/>
      <c r="G16" s="15">
        <f t="shared" si="0"/>
        <v>0</v>
      </c>
      <c r="H16" s="16">
        <f t="shared" si="1"/>
        <v>0</v>
      </c>
    </row>
    <row r="17" spans="2:8" ht="15">
      <c r="B17" s="3">
        <v>12</v>
      </c>
      <c r="C17" s="11" t="s">
        <v>16</v>
      </c>
      <c r="D17" s="12">
        <v>399</v>
      </c>
      <c r="E17" s="13" t="s">
        <v>7</v>
      </c>
      <c r="F17" s="14"/>
      <c r="G17" s="15">
        <f t="shared" si="0"/>
        <v>0</v>
      </c>
      <c r="H17" s="16">
        <f t="shared" si="1"/>
        <v>0</v>
      </c>
    </row>
    <row r="18" spans="2:8" ht="15">
      <c r="B18" s="3">
        <v>13</v>
      </c>
      <c r="C18" s="11" t="s">
        <v>17</v>
      </c>
      <c r="D18" s="12">
        <v>399</v>
      </c>
      <c r="E18" s="13" t="s">
        <v>7</v>
      </c>
      <c r="F18" s="14"/>
      <c r="G18" s="15">
        <f t="shared" si="0"/>
        <v>0</v>
      </c>
      <c r="H18" s="16">
        <f t="shared" si="1"/>
        <v>0</v>
      </c>
    </row>
    <row r="19" spans="2:15" ht="15">
      <c r="B19" s="3">
        <v>14</v>
      </c>
      <c r="C19" s="11" t="s">
        <v>18</v>
      </c>
      <c r="D19" s="12">
        <v>375</v>
      </c>
      <c r="E19" s="13" t="s">
        <v>7</v>
      </c>
      <c r="F19" s="14"/>
      <c r="G19" s="15">
        <f t="shared" si="0"/>
        <v>0</v>
      </c>
      <c r="H19" s="16">
        <f t="shared" si="1"/>
        <v>0</v>
      </c>
      <c r="O19" s="10"/>
    </row>
    <row r="20" spans="2:15" ht="15">
      <c r="B20" s="3">
        <v>15</v>
      </c>
      <c r="C20" s="11" t="s">
        <v>19</v>
      </c>
      <c r="D20" s="12">
        <v>58</v>
      </c>
      <c r="E20" s="13" t="s">
        <v>7</v>
      </c>
      <c r="F20" s="14"/>
      <c r="G20" s="15">
        <f t="shared" si="0"/>
        <v>0</v>
      </c>
      <c r="H20" s="16">
        <f t="shared" si="1"/>
        <v>0</v>
      </c>
      <c r="O20" s="10"/>
    </row>
    <row r="21" spans="2:15" ht="15">
      <c r="B21" s="3">
        <v>16</v>
      </c>
      <c r="C21" s="11" t="s">
        <v>20</v>
      </c>
      <c r="D21" s="12">
        <v>1300</v>
      </c>
      <c r="E21" s="13" t="s">
        <v>11</v>
      </c>
      <c r="F21" s="14"/>
      <c r="G21" s="15">
        <f t="shared" si="0"/>
        <v>0</v>
      </c>
      <c r="H21" s="16">
        <f t="shared" si="1"/>
        <v>0</v>
      </c>
      <c r="O21" s="10"/>
    </row>
    <row r="22" spans="2:15" ht="15">
      <c r="B22" s="3">
        <v>17</v>
      </c>
      <c r="C22" s="11" t="s">
        <v>21</v>
      </c>
      <c r="D22" s="12">
        <v>12</v>
      </c>
      <c r="E22" s="13" t="s">
        <v>7</v>
      </c>
      <c r="F22" s="14"/>
      <c r="G22" s="31">
        <f t="shared" si="0"/>
        <v>0</v>
      </c>
      <c r="H22" s="16">
        <f t="shared" si="1"/>
        <v>0</v>
      </c>
      <c r="O22" s="10"/>
    </row>
    <row r="23" spans="2:15" ht="15">
      <c r="B23" s="3">
        <v>18</v>
      </c>
      <c r="C23" s="11" t="s">
        <v>22</v>
      </c>
      <c r="D23" s="12">
        <v>770</v>
      </c>
      <c r="E23" s="13" t="s">
        <v>7</v>
      </c>
      <c r="F23" s="14"/>
      <c r="G23" s="15">
        <f t="shared" si="0"/>
        <v>0</v>
      </c>
      <c r="H23" s="16">
        <f t="shared" si="1"/>
        <v>0</v>
      </c>
      <c r="O23" s="10"/>
    </row>
    <row r="24" spans="2:15" ht="15">
      <c r="B24" s="3">
        <v>19</v>
      </c>
      <c r="C24" s="11" t="s">
        <v>23</v>
      </c>
      <c r="D24" s="12">
        <v>399</v>
      </c>
      <c r="E24" s="13" t="s">
        <v>7</v>
      </c>
      <c r="F24" s="14"/>
      <c r="G24" s="15">
        <f aca="true" t="shared" si="2" ref="G24:G31">D24*F24</f>
        <v>0</v>
      </c>
      <c r="H24" s="16">
        <f t="shared" si="1"/>
        <v>0</v>
      </c>
      <c r="O24" s="10"/>
    </row>
    <row r="25" spans="2:15" ht="15">
      <c r="B25" s="3">
        <v>20</v>
      </c>
      <c r="C25" s="11" t="s">
        <v>24</v>
      </c>
      <c r="D25" s="12">
        <v>399</v>
      </c>
      <c r="E25" s="13" t="s">
        <v>7</v>
      </c>
      <c r="F25" s="14"/>
      <c r="G25" s="15">
        <f t="shared" si="2"/>
        <v>0</v>
      </c>
      <c r="H25" s="16">
        <f t="shared" si="1"/>
        <v>0</v>
      </c>
      <c r="O25" s="10"/>
    </row>
    <row r="26" spans="2:15" ht="15">
      <c r="B26" s="3">
        <v>21</v>
      </c>
      <c r="C26" s="11" t="s">
        <v>25</v>
      </c>
      <c r="D26" s="12">
        <v>399</v>
      </c>
      <c r="E26" s="13" t="s">
        <v>7</v>
      </c>
      <c r="F26" s="14"/>
      <c r="G26" s="15">
        <f t="shared" si="2"/>
        <v>0</v>
      </c>
      <c r="H26" s="16">
        <f t="shared" si="1"/>
        <v>0</v>
      </c>
      <c r="O26" s="10"/>
    </row>
    <row r="27" spans="2:8" ht="15">
      <c r="B27" s="3">
        <v>22</v>
      </c>
      <c r="C27" s="11" t="s">
        <v>26</v>
      </c>
      <c r="D27" s="12">
        <v>271</v>
      </c>
      <c r="E27" s="13" t="s">
        <v>27</v>
      </c>
      <c r="F27" s="14"/>
      <c r="G27" s="15">
        <f t="shared" si="2"/>
        <v>0</v>
      </c>
      <c r="H27" s="16">
        <f t="shared" si="1"/>
        <v>0</v>
      </c>
    </row>
    <row r="28" spans="2:8" ht="15">
      <c r="B28" s="3">
        <v>23</v>
      </c>
      <c r="C28" s="11" t="s">
        <v>28</v>
      </c>
      <c r="D28" s="12">
        <v>6</v>
      </c>
      <c r="E28" s="13" t="s">
        <v>29</v>
      </c>
      <c r="F28" s="14"/>
      <c r="G28" s="15">
        <f t="shared" si="2"/>
        <v>0</v>
      </c>
      <c r="H28" s="16">
        <f t="shared" si="1"/>
        <v>0</v>
      </c>
    </row>
    <row r="29" spans="2:8" ht="15">
      <c r="B29" s="3">
        <v>24</v>
      </c>
      <c r="C29" s="11" t="s">
        <v>30</v>
      </c>
      <c r="D29" s="12">
        <v>1</v>
      </c>
      <c r="E29" s="13" t="s">
        <v>29</v>
      </c>
      <c r="F29" s="14"/>
      <c r="G29" s="15">
        <f t="shared" si="2"/>
        <v>0</v>
      </c>
      <c r="H29" s="16">
        <f t="shared" si="1"/>
        <v>0</v>
      </c>
    </row>
    <row r="30" spans="2:8" ht="15">
      <c r="B30" s="3">
        <v>25</v>
      </c>
      <c r="C30" s="11" t="s">
        <v>31</v>
      </c>
      <c r="D30" s="12">
        <v>1</v>
      </c>
      <c r="E30" s="13" t="s">
        <v>29</v>
      </c>
      <c r="F30" s="14"/>
      <c r="G30" s="15">
        <f t="shared" si="2"/>
        <v>0</v>
      </c>
      <c r="H30" s="16">
        <f t="shared" si="1"/>
        <v>0</v>
      </c>
    </row>
    <row r="31" spans="2:8" ht="15">
      <c r="B31" s="18">
        <v>26</v>
      </c>
      <c r="C31" s="11" t="s">
        <v>52</v>
      </c>
      <c r="D31" s="12">
        <v>431</v>
      </c>
      <c r="E31" s="13" t="s">
        <v>7</v>
      </c>
      <c r="F31" s="14"/>
      <c r="G31" s="19">
        <f t="shared" si="2"/>
        <v>0</v>
      </c>
      <c r="H31" s="20">
        <f t="shared" si="1"/>
        <v>0</v>
      </c>
    </row>
    <row r="32" spans="2:8" ht="15">
      <c r="B32" s="18"/>
      <c r="C32" s="11"/>
      <c r="D32" s="12"/>
      <c r="E32" s="13"/>
      <c r="F32" s="19"/>
      <c r="G32" s="19"/>
      <c r="H32" s="20"/>
    </row>
    <row r="33" spans="2:8" ht="15.75" thickBot="1">
      <c r="B33" s="21" t="s">
        <v>32</v>
      </c>
      <c r="C33" s="22"/>
      <c r="D33" s="23"/>
      <c r="E33" s="24"/>
      <c r="F33" s="24"/>
      <c r="G33" s="24">
        <f>SUM(G6:G32)</f>
        <v>0</v>
      </c>
      <c r="H33" s="32">
        <f>SUM(H6:H31)</f>
        <v>0</v>
      </c>
    </row>
    <row r="35" spans="2:8" ht="15" hidden="1">
      <c r="B35" s="25"/>
      <c r="C35" s="26" t="s">
        <v>33</v>
      </c>
      <c r="D35" s="26"/>
      <c r="E35" s="26" t="s">
        <v>34</v>
      </c>
      <c r="F35" s="26"/>
      <c r="G35" s="26" t="s">
        <v>35</v>
      </c>
      <c r="H35" s="26" t="s">
        <v>36</v>
      </c>
    </row>
    <row r="36" spans="2:8" ht="15" hidden="1">
      <c r="B36" s="13">
        <v>1</v>
      </c>
      <c r="C36" s="13" t="s">
        <v>37</v>
      </c>
      <c r="D36" s="13"/>
      <c r="E36" s="13"/>
      <c r="F36" s="13" t="s">
        <v>38</v>
      </c>
      <c r="G36" s="27">
        <f>C33/1000</f>
        <v>0</v>
      </c>
      <c r="H36" s="27">
        <f>G36*1.21</f>
        <v>0</v>
      </c>
    </row>
    <row r="37" spans="2:8" ht="15" hidden="1">
      <c r="B37" s="13">
        <v>2</v>
      </c>
      <c r="C37" s="13" t="s">
        <v>39</v>
      </c>
      <c r="D37" s="13"/>
      <c r="E37" s="28" t="e">
        <f>G37/G36</f>
        <v>#REF!</v>
      </c>
      <c r="F37" s="13" t="s">
        <v>38</v>
      </c>
      <c r="G37" s="27" t="e">
        <f>(G33+#REF!)/1000</f>
        <v>#REF!</v>
      </c>
      <c r="H37" s="27" t="e">
        <f>G37*1.21</f>
        <v>#REF!</v>
      </c>
    </row>
    <row r="38" spans="2:8" ht="15" hidden="1">
      <c r="B38" s="13">
        <v>3</v>
      </c>
      <c r="C38" s="13" t="s">
        <v>40</v>
      </c>
      <c r="D38" s="13"/>
      <c r="E38" s="28" t="e">
        <f>G38/G36</f>
        <v>#DIV/0!</v>
      </c>
      <c r="F38" s="13" t="s">
        <v>38</v>
      </c>
      <c r="G38" s="27">
        <f>H33/1000</f>
        <v>0</v>
      </c>
      <c r="H38" s="27">
        <f>G38*1.21</f>
        <v>0</v>
      </c>
    </row>
    <row r="39" spans="2:8" ht="5.25" customHeight="1" hidden="1">
      <c r="B39" s="33"/>
      <c r="C39" s="33"/>
      <c r="D39" s="13"/>
      <c r="E39" s="13"/>
      <c r="F39" s="13"/>
      <c r="G39" s="13"/>
      <c r="H39" s="13"/>
    </row>
    <row r="40" spans="2:8" ht="15" hidden="1">
      <c r="B40" s="13">
        <v>4</v>
      </c>
      <c r="C40" s="13" t="s">
        <v>41</v>
      </c>
      <c r="D40" s="13"/>
      <c r="E40" s="13"/>
      <c r="F40" s="13" t="s">
        <v>38</v>
      </c>
      <c r="G40" s="27" t="e">
        <f>G37</f>
        <v>#REF!</v>
      </c>
      <c r="H40" s="27" t="e">
        <f>G40*1.21</f>
        <v>#REF!</v>
      </c>
    </row>
    <row r="41" spans="2:8" ht="15" hidden="1">
      <c r="B41" s="13">
        <v>5</v>
      </c>
      <c r="C41" s="13" t="s">
        <v>42</v>
      </c>
      <c r="D41" s="13"/>
      <c r="E41" s="28" t="e">
        <f>G41/G40</f>
        <v>#REF!</v>
      </c>
      <c r="F41" s="13" t="s">
        <v>38</v>
      </c>
      <c r="G41" s="27">
        <f>G33/1000</f>
        <v>0</v>
      </c>
      <c r="H41" s="27">
        <f>G41*1.21</f>
        <v>0</v>
      </c>
    </row>
    <row r="42" spans="2:8" ht="15" hidden="1">
      <c r="B42" s="13">
        <v>6</v>
      </c>
      <c r="C42" s="13" t="s">
        <v>43</v>
      </c>
      <c r="D42" s="13"/>
      <c r="E42" s="28" t="e">
        <f>G42/G40</f>
        <v>#REF!</v>
      </c>
      <c r="F42" s="13" t="s">
        <v>38</v>
      </c>
      <c r="G42" s="27" t="e">
        <f>#REF!/1000</f>
        <v>#REF!</v>
      </c>
      <c r="H42" s="27" t="e">
        <f>G42*1.21</f>
        <v>#REF!</v>
      </c>
    </row>
    <row r="43" ht="15" hidden="1"/>
    <row r="44" spans="2:7" ht="15" hidden="1">
      <c r="B44" s="29"/>
      <c r="C44" s="30" t="s">
        <v>44</v>
      </c>
      <c r="G44" s="1" t="s">
        <v>45</v>
      </c>
    </row>
    <row r="45" ht="15" hidden="1"/>
    <row r="46" ht="15" hidden="1"/>
    <row r="47" ht="15" hidden="1"/>
    <row r="49" spans="2:7" ht="15">
      <c r="B49" s="29"/>
      <c r="C49" s="30" t="s">
        <v>46</v>
      </c>
      <c r="G49" s="1" t="s">
        <v>45</v>
      </c>
    </row>
  </sheetData>
  <sheetProtection/>
  <mergeCells count="10">
    <mergeCell ref="B39:C39"/>
    <mergeCell ref="F3:G3"/>
    <mergeCell ref="G4:G5"/>
    <mergeCell ref="B1:H1"/>
    <mergeCell ref="B3:B5"/>
    <mergeCell ref="C3:C5"/>
    <mergeCell ref="D3:D5"/>
    <mergeCell ref="E3:E5"/>
    <mergeCell ref="F4:F5"/>
    <mergeCell ref="H4:H5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ZpevakP</dc:creator>
  <cp:keywords/>
  <dc:description/>
  <cp:lastModifiedBy>slavik</cp:lastModifiedBy>
  <cp:lastPrinted>2020-07-31T07:47:01Z</cp:lastPrinted>
  <dcterms:created xsi:type="dcterms:W3CDTF">2018-03-16T15:26:08Z</dcterms:created>
  <dcterms:modified xsi:type="dcterms:W3CDTF">2020-07-31T08:34:23Z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